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4" activeTab="0"/>
  </bookViews>
  <sheets>
    <sheet name="las cuentas claras" sheetId="1" r:id="rId1"/>
    <sheet name="Asistentes" sheetId="2" r:id="rId2"/>
    <sheet name="Inventario" sheetId="3" r:id="rId3"/>
  </sheets>
  <definedNames/>
  <calcPr fullCalcOnLoad="1"/>
</workbook>
</file>

<file path=xl/sharedStrings.xml><?xml version="1.0" encoding="utf-8"?>
<sst xmlns="http://schemas.openxmlformats.org/spreadsheetml/2006/main" count="214" uniqueCount="156">
  <si>
    <t>Tragapan y Mascasopas 4º Jornada</t>
  </si>
  <si>
    <t>Comensales</t>
  </si>
  <si>
    <t>€/comensal</t>
  </si>
  <si>
    <t>Concepto</t>
  </si>
  <si>
    <t>Cantidad</t>
  </si>
  <si>
    <t xml:space="preserve">Precio </t>
  </si>
  <si>
    <t>Total</t>
  </si>
  <si>
    <t>Carnicería</t>
  </si>
  <si>
    <t>varios</t>
  </si>
  <si>
    <t>-----</t>
  </si>
  <si>
    <t>Vino blanco</t>
  </si>
  <si>
    <t>Cerveza SIN (pack)</t>
  </si>
  <si>
    <t>Harina</t>
  </si>
  <si>
    <t>1 Kilo</t>
  </si>
  <si>
    <t>Miel</t>
  </si>
  <si>
    <t>Truchas</t>
  </si>
  <si>
    <t>-</t>
  </si>
  <si>
    <t>Pan (Migas)</t>
  </si>
  <si>
    <t>10 medios</t>
  </si>
  <si>
    <t>Vino tinto</t>
  </si>
  <si>
    <t>Brandy</t>
  </si>
  <si>
    <t>Coca Cola</t>
  </si>
  <si>
    <t>Servilletas</t>
  </si>
  <si>
    <t>2 paq.</t>
  </si>
  <si>
    <t>Manteles</t>
  </si>
  <si>
    <t>Morcilla de cebolla</t>
  </si>
  <si>
    <t>Pasta Filo</t>
  </si>
  <si>
    <t>Manzanas</t>
  </si>
  <si>
    <t>5 unid.</t>
  </si>
  <si>
    <t>Pan</t>
  </si>
  <si>
    <t>Hielo</t>
  </si>
  <si>
    <t>1 saco</t>
  </si>
  <si>
    <t>Queso</t>
  </si>
  <si>
    <t>Fabes</t>
  </si>
  <si>
    <t>Almejas</t>
  </si>
  <si>
    <t>3 Kg</t>
  </si>
  <si>
    <t>Fruteria</t>
  </si>
  <si>
    <t>Setas de temporada</t>
  </si>
  <si>
    <t>6 kg</t>
  </si>
  <si>
    <t>Café</t>
  </si>
  <si>
    <t>Infusiones</t>
  </si>
  <si>
    <t>Poleo</t>
  </si>
  <si>
    <t>Leche</t>
  </si>
  <si>
    <t>Leche condensada</t>
  </si>
  <si>
    <t>Aceite de oliva</t>
  </si>
  <si>
    <t>Levadura</t>
  </si>
  <si>
    <t>1paq.</t>
  </si>
  <si>
    <t>Huevos</t>
  </si>
  <si>
    <t>1doc.</t>
  </si>
  <si>
    <t>Cerveza litronas</t>
  </si>
  <si>
    <t>Bases de magdalena</t>
  </si>
  <si>
    <t>Requesón</t>
  </si>
  <si>
    <t>2 Kg</t>
  </si>
  <si>
    <t>Bolsas de basura</t>
  </si>
  <si>
    <t>Platos de plástico</t>
  </si>
  <si>
    <t>Pacharan</t>
  </si>
  <si>
    <t>1Bot.</t>
  </si>
  <si>
    <t>Licor de Hierbas</t>
  </si>
  <si>
    <t>Coste de imprenta</t>
  </si>
  <si>
    <t>Confirmados</t>
  </si>
  <si>
    <t>Oscar Barroso</t>
  </si>
  <si>
    <t>Oscar Carras</t>
  </si>
  <si>
    <t>Sole</t>
  </si>
  <si>
    <t>Jesús</t>
  </si>
  <si>
    <t>Sonia</t>
  </si>
  <si>
    <t>Angel</t>
  </si>
  <si>
    <t>Marco</t>
  </si>
  <si>
    <t>conchi</t>
  </si>
  <si>
    <t>Javi</t>
  </si>
  <si>
    <t>Carmen</t>
  </si>
  <si>
    <t>Tolin</t>
  </si>
  <si>
    <t>Miguel</t>
  </si>
  <si>
    <t>Mari</t>
  </si>
  <si>
    <t>Antonio</t>
  </si>
  <si>
    <t>Mariaje</t>
  </si>
  <si>
    <t>Ramón</t>
  </si>
  <si>
    <t>Ubaldo</t>
  </si>
  <si>
    <t>Clara</t>
  </si>
  <si>
    <t>Tere</t>
  </si>
  <si>
    <t>Alfonso</t>
  </si>
  <si>
    <t>Raúl</t>
  </si>
  <si>
    <t>Myriam</t>
  </si>
  <si>
    <t>Amadeo</t>
  </si>
  <si>
    <t>pte</t>
  </si>
  <si>
    <t>Lucia</t>
  </si>
  <si>
    <t>Conchi</t>
  </si>
  <si>
    <t>PRODUCTO</t>
  </si>
  <si>
    <t>CANTIDAD</t>
  </si>
  <si>
    <t>CADUCIDAD</t>
  </si>
  <si>
    <t>De 3ª TM en oct 09</t>
  </si>
  <si>
    <t>Inventario</t>
  </si>
  <si>
    <t>Comprar</t>
  </si>
  <si>
    <t>Aceite Oliva</t>
  </si>
  <si>
    <t>2 litros</t>
  </si>
  <si>
    <t>1 Litro</t>
  </si>
  <si>
    <t>Aceite Oliva Virgen Extra</t>
  </si>
  <si>
    <t>1/2 litros</t>
  </si>
  <si>
    <t>Aceitunas negras</t>
  </si>
  <si>
    <t>3 botes</t>
  </si>
  <si>
    <t>Aceitunas verde anchoa</t>
  </si>
  <si>
    <t>1 bote</t>
  </si>
  <si>
    <t>Ajos</t>
  </si>
  <si>
    <t>16 Cabezas</t>
  </si>
  <si>
    <t>Avellanas</t>
  </si>
  <si>
    <t>1/2 paquete</t>
  </si>
  <si>
    <t>Azafrán</t>
  </si>
  <si>
    <t>Cajita pequeña</t>
  </si>
  <si>
    <t>Azúcar</t>
  </si>
  <si>
    <t>6 Kilos</t>
  </si>
  <si>
    <t>Banderillas</t>
  </si>
  <si>
    <t>2 Kilos</t>
  </si>
  <si>
    <t>Bombona butano</t>
  </si>
  <si>
    <t>1 y 1/2 ¿?</t>
  </si>
  <si>
    <t>2 paquetes</t>
  </si>
  <si>
    <t>1/11 y 5/09</t>
  </si>
  <si>
    <t>Canela (en las natillas)</t>
  </si>
  <si>
    <t>5 sobres</t>
  </si>
  <si>
    <t>Canela Molida</t>
  </si>
  <si>
    <t>Cebolla</t>
  </si>
  <si>
    <t>Chocolate para fundir</t>
  </si>
  <si>
    <t>1 tableta</t>
  </si>
  <si>
    <t>Galleta fontaneda</t>
  </si>
  <si>
    <t>3 paquetes y 1/4</t>
  </si>
  <si>
    <t>Macarrones</t>
  </si>
  <si>
    <t>1/2 bolsa gigante</t>
  </si>
  <si>
    <t>Mayonesa Kraft</t>
  </si>
  <si>
    <t>1 frasco</t>
  </si>
  <si>
    <t>Nachos</t>
  </si>
  <si>
    <t>1 bolsa</t>
  </si>
  <si>
    <t>Natillas Polvo</t>
  </si>
  <si>
    <t>4 sobres 6 raciones</t>
  </si>
  <si>
    <t>Orejones</t>
  </si>
  <si>
    <t>Pimentón dulce</t>
  </si>
  <si>
    <t>1 botecito</t>
  </si>
  <si>
    <t>Pimentón picante</t>
  </si>
  <si>
    <t>Pimienta (pupurri 5)</t>
  </si>
  <si>
    <t>Piñones</t>
  </si>
  <si>
    <t>Queso Oveja</t>
  </si>
  <si>
    <t>1/4 abierto</t>
  </si>
  <si>
    <t>Sal fina</t>
  </si>
  <si>
    <t>1 paquete y 1/2</t>
  </si>
  <si>
    <t>Sal gorda</t>
  </si>
  <si>
    <t>Salsa 3 pimientas</t>
  </si>
  <si>
    <t>1 kg</t>
  </si>
  <si>
    <t>Salsa Brava</t>
  </si>
  <si>
    <t>Tomate Orlanto</t>
  </si>
  <si>
    <t>1 bote grande</t>
  </si>
  <si>
    <t>Tostas pan</t>
  </si>
  <si>
    <t xml:space="preserve"> 2 paquetes</t>
  </si>
  <si>
    <t>Vinagre de Jerez</t>
  </si>
  <si>
    <t>1/4 litro</t>
  </si>
  <si>
    <t>Vinagre de Vino</t>
  </si>
  <si>
    <t>3 litros</t>
  </si>
  <si>
    <t>Vino Blanco Cocinar</t>
  </si>
  <si>
    <t>5 litros</t>
  </si>
  <si>
    <t>LECHE 4 litros caducaban octubre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</si>
</sst>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dd/mm/yy"/>
    <numFmt numFmtId="166" formatCode="dd/mmm"/>
    <numFmt numFmtId="167" formatCode="mm/yy"/>
  </numFmts>
  <fonts count="10">
    <font>
      <sz val="10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2"/>
      <color indexed="6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indent="2"/>
    </xf>
    <xf numFmtId="16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 indent="4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indent="4"/>
    </xf>
    <xf numFmtId="164" fontId="1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4"/>
    </xf>
    <xf numFmtId="164" fontId="1" fillId="0" borderId="2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3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2" name="Line 12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4" name="Line 14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3</xdr:col>
      <xdr:colOff>0</xdr:colOff>
      <xdr:row>30</xdr:row>
      <xdr:rowOff>142875</xdr:rowOff>
    </xdr:to>
    <xdr:sp>
      <xdr:nvSpPr>
        <xdr:cNvPr id="17" name="Line 17"/>
        <xdr:cNvSpPr>
          <a:spLocks/>
        </xdr:cNvSpPr>
      </xdr:nvSpPr>
      <xdr:spPr>
        <a:xfrm flipH="1">
          <a:off x="3362325" y="557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sp>
      <xdr:nvSpPr>
        <xdr:cNvPr id="18" name="Line 18"/>
        <xdr:cNvSpPr>
          <a:spLocks/>
        </xdr:cNvSpPr>
      </xdr:nvSpPr>
      <xdr:spPr>
        <a:xfrm flipH="1">
          <a:off x="3362325" y="876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="85" zoomScaleNormal="85" workbookViewId="0" topLeftCell="A1">
      <selection activeCell="A2" sqref="A2:D2"/>
    </sheetView>
  </sheetViews>
  <sheetFormatPr defaultColWidth="11.421875" defaultRowHeight="12.75"/>
  <cols>
    <col min="1" max="1" width="21.140625" style="1" customWidth="1"/>
    <col min="2" max="2" width="13.8515625" style="2" customWidth="1"/>
    <col min="3" max="3" width="18.00390625" style="3" customWidth="1"/>
    <col min="4" max="4" width="15.57421875" style="4" customWidth="1"/>
    <col min="5" max="255" width="11.57421875" style="5" customWidth="1"/>
    <col min="256" max="16384" width="12.57421875" style="0" customWidth="1"/>
  </cols>
  <sheetData>
    <row r="2" spans="1:4" ht="26.25" customHeight="1">
      <c r="A2" s="50" t="s">
        <v>0</v>
      </c>
      <c r="B2" s="50"/>
      <c r="C2" s="50"/>
      <c r="D2" s="50"/>
    </row>
    <row r="3" ht="22.5" customHeight="1"/>
    <row r="4" spans="1:4" ht="15">
      <c r="A4" s="6" t="s">
        <v>1</v>
      </c>
      <c r="B4" s="7">
        <v>23</v>
      </c>
      <c r="C4" s="8" t="s">
        <v>2</v>
      </c>
      <c r="D4" s="9">
        <f>+D47/B4</f>
        <v>19.8815652173913</v>
      </c>
    </row>
    <row r="7" spans="1:4" ht="21" customHeight="1">
      <c r="A7" s="10" t="s">
        <v>3</v>
      </c>
      <c r="B7" s="10" t="s">
        <v>4</v>
      </c>
      <c r="C7" s="10" t="s">
        <v>5</v>
      </c>
      <c r="D7" s="11" t="s">
        <v>6</v>
      </c>
    </row>
    <row r="8" spans="1:4" ht="19.5" customHeight="1">
      <c r="A8" s="12" t="s">
        <v>7</v>
      </c>
      <c r="B8" s="13" t="s">
        <v>8</v>
      </c>
      <c r="C8" s="14" t="s">
        <v>9</v>
      </c>
      <c r="D8" s="15">
        <v>33.5</v>
      </c>
    </row>
    <row r="9" spans="1:4" ht="19.5" customHeight="1">
      <c r="A9" s="12" t="s">
        <v>10</v>
      </c>
      <c r="B9" s="13">
        <v>2</v>
      </c>
      <c r="C9" s="14">
        <v>2.1</v>
      </c>
      <c r="D9" s="15">
        <f>+B9*C9+0.09</f>
        <v>4.29</v>
      </c>
    </row>
    <row r="10" spans="1:4" ht="19.5" customHeight="1">
      <c r="A10" s="12" t="s">
        <v>10</v>
      </c>
      <c r="B10" s="13">
        <v>2</v>
      </c>
      <c r="C10" s="14">
        <v>2.75</v>
      </c>
      <c r="D10" s="15">
        <f>+C10*B10</f>
        <v>5.5</v>
      </c>
    </row>
    <row r="11" spans="1:4" ht="19.5" customHeight="1">
      <c r="A11" s="12" t="s">
        <v>11</v>
      </c>
      <c r="B11" s="13">
        <v>4</v>
      </c>
      <c r="C11" s="14">
        <v>2.05</v>
      </c>
      <c r="D11" s="15">
        <f>+C11*B11</f>
        <v>8.2</v>
      </c>
    </row>
    <row r="12" spans="1:4" ht="19.5" customHeight="1">
      <c r="A12" s="12" t="s">
        <v>12</v>
      </c>
      <c r="B12" s="13" t="s">
        <v>13</v>
      </c>
      <c r="C12" s="14">
        <v>0.38</v>
      </c>
      <c r="D12" s="15">
        <v>0.38</v>
      </c>
    </row>
    <row r="13" spans="1:4" ht="19.5" customHeight="1">
      <c r="A13" s="12" t="s">
        <v>14</v>
      </c>
      <c r="B13" s="13" t="s">
        <v>13</v>
      </c>
      <c r="C13" s="14">
        <v>6.5</v>
      </c>
      <c r="D13" s="15">
        <f>+C13</f>
        <v>6.5</v>
      </c>
    </row>
    <row r="14" spans="1:4" ht="19.5" customHeight="1">
      <c r="A14" s="12" t="s">
        <v>15</v>
      </c>
      <c r="B14" s="13" t="s">
        <v>16</v>
      </c>
      <c r="C14" s="14">
        <v>3.98</v>
      </c>
      <c r="D14" s="15">
        <v>34.8</v>
      </c>
    </row>
    <row r="15" spans="1:4" ht="19.5" customHeight="1">
      <c r="A15" s="12" t="s">
        <v>17</v>
      </c>
      <c r="B15" s="13" t="s">
        <v>18</v>
      </c>
      <c r="C15" s="14">
        <v>1.25</v>
      </c>
      <c r="D15" s="15">
        <f>+1.25*10</f>
        <v>12.5</v>
      </c>
    </row>
    <row r="16" spans="1:4" ht="19.5" customHeight="1">
      <c r="A16" s="12" t="s">
        <v>19</v>
      </c>
      <c r="B16" s="13">
        <v>9</v>
      </c>
      <c r="C16" s="14">
        <v>4</v>
      </c>
      <c r="D16" s="15">
        <f>+C16*B16</f>
        <v>36</v>
      </c>
    </row>
    <row r="17" spans="1:4" ht="19.5" customHeight="1">
      <c r="A17" s="12" t="s">
        <v>20</v>
      </c>
      <c r="B17" s="13">
        <v>1</v>
      </c>
      <c r="C17" s="14">
        <v>7.55</v>
      </c>
      <c r="D17" s="15">
        <f>+C17*B17</f>
        <v>7.55</v>
      </c>
    </row>
    <row r="18" spans="1:4" ht="19.5" customHeight="1">
      <c r="A18" s="12" t="s">
        <v>21</v>
      </c>
      <c r="B18" s="13">
        <v>3</v>
      </c>
      <c r="C18" s="14">
        <v>1.4</v>
      </c>
      <c r="D18" s="15">
        <f>+C18*B18</f>
        <v>4.199999999999999</v>
      </c>
    </row>
    <row r="19" spans="1:4" ht="19.5" customHeight="1">
      <c r="A19" s="12" t="s">
        <v>22</v>
      </c>
      <c r="B19" s="13" t="s">
        <v>23</v>
      </c>
      <c r="C19" s="14" t="s">
        <v>9</v>
      </c>
      <c r="D19" s="15">
        <f>+1.6*1.16</f>
        <v>1.8559999999999999</v>
      </c>
    </row>
    <row r="20" spans="1:4" ht="19.5" customHeight="1">
      <c r="A20" s="12" t="s">
        <v>24</v>
      </c>
      <c r="B20" s="13"/>
      <c r="C20" s="14" t="s">
        <v>9</v>
      </c>
      <c r="D20" s="15">
        <v>6.38</v>
      </c>
    </row>
    <row r="21" spans="1:4" ht="19.5" customHeight="1">
      <c r="A21" s="12" t="s">
        <v>25</v>
      </c>
      <c r="B21" s="13">
        <v>6</v>
      </c>
      <c r="C21" s="14" t="s">
        <v>9</v>
      </c>
      <c r="D21" s="15">
        <v>8.65</v>
      </c>
    </row>
    <row r="22" spans="1:4" s="20" customFormat="1" ht="19.5" customHeight="1">
      <c r="A22" s="16" t="s">
        <v>26</v>
      </c>
      <c r="B22" s="17">
        <v>3</v>
      </c>
      <c r="C22" s="18">
        <v>5</v>
      </c>
      <c r="D22" s="19">
        <f>+C22*B22</f>
        <v>15</v>
      </c>
    </row>
    <row r="23" spans="1:4" ht="19.5" customHeight="1">
      <c r="A23" s="12" t="s">
        <v>27</v>
      </c>
      <c r="B23" s="13" t="s">
        <v>28</v>
      </c>
      <c r="C23" s="14">
        <v>2</v>
      </c>
      <c r="D23" s="15">
        <v>2.89</v>
      </c>
    </row>
    <row r="24" spans="1:4" ht="19.5" customHeight="1">
      <c r="A24" s="12" t="s">
        <v>29</v>
      </c>
      <c r="B24" s="13">
        <v>8</v>
      </c>
      <c r="C24" s="14">
        <v>0.65</v>
      </c>
      <c r="D24" s="15">
        <f>+C24*B24</f>
        <v>5.2</v>
      </c>
    </row>
    <row r="25" spans="1:4" ht="19.5" customHeight="1">
      <c r="A25" s="12" t="s">
        <v>30</v>
      </c>
      <c r="B25" s="13" t="s">
        <v>31</v>
      </c>
      <c r="C25" s="14" t="s">
        <v>9</v>
      </c>
      <c r="D25" s="15">
        <v>7</v>
      </c>
    </row>
    <row r="26" spans="1:4" s="22" customFormat="1" ht="19.5" customHeight="1">
      <c r="A26" s="12" t="s">
        <v>32</v>
      </c>
      <c r="B26" s="21">
        <v>39934</v>
      </c>
      <c r="C26" s="14"/>
      <c r="D26" s="15">
        <v>13</v>
      </c>
    </row>
    <row r="27" spans="1:4" ht="19.5" customHeight="1">
      <c r="A27" s="12" t="s">
        <v>33</v>
      </c>
      <c r="B27" s="13">
        <v>5</v>
      </c>
      <c r="C27" s="14">
        <v>12</v>
      </c>
      <c r="D27" s="15">
        <f>B27*C27</f>
        <v>60</v>
      </c>
    </row>
    <row r="28" spans="1:4" ht="19.5" customHeight="1">
      <c r="A28" s="12" t="s">
        <v>34</v>
      </c>
      <c r="B28" s="13" t="s">
        <v>35</v>
      </c>
      <c r="C28" s="14" t="s">
        <v>9</v>
      </c>
      <c r="D28" s="15">
        <v>37.31</v>
      </c>
    </row>
    <row r="29" spans="1:4" ht="19.5" customHeight="1">
      <c r="A29" s="12" t="s">
        <v>36</v>
      </c>
      <c r="B29" s="13" t="s">
        <v>8</v>
      </c>
      <c r="C29" s="14" t="s">
        <v>9</v>
      </c>
      <c r="D29" s="15">
        <f>+0.83+1.06+2.07+0.71</f>
        <v>4.67</v>
      </c>
    </row>
    <row r="30" spans="1:4" ht="19.5" customHeight="1">
      <c r="A30" s="12" t="s">
        <v>37</v>
      </c>
      <c r="B30" s="13" t="s">
        <v>38</v>
      </c>
      <c r="C30" s="14">
        <f>+D30/6</f>
        <v>6.48</v>
      </c>
      <c r="D30" s="15">
        <v>38.88</v>
      </c>
    </row>
    <row r="31" spans="1:4" ht="19.5" customHeight="1">
      <c r="A31" s="12" t="s">
        <v>39</v>
      </c>
      <c r="B31" s="13">
        <v>2</v>
      </c>
      <c r="C31" s="14">
        <v>1.79</v>
      </c>
      <c r="D31" s="15">
        <f>B31*C31</f>
        <v>3.58</v>
      </c>
    </row>
    <row r="32" spans="1:4" ht="19.5" customHeight="1">
      <c r="A32" s="12" t="s">
        <v>40</v>
      </c>
      <c r="B32" s="13" t="s">
        <v>41</v>
      </c>
      <c r="C32" s="14" t="s">
        <v>9</v>
      </c>
      <c r="D32" s="15">
        <v>0.4</v>
      </c>
    </row>
    <row r="33" spans="1:4" ht="19.5" customHeight="1">
      <c r="A33" s="12" t="s">
        <v>42</v>
      </c>
      <c r="B33" s="13">
        <v>2</v>
      </c>
      <c r="C33" s="14">
        <v>0.94</v>
      </c>
      <c r="D33" s="15">
        <f>B33*C33</f>
        <v>1.88</v>
      </c>
    </row>
    <row r="34" spans="1:4" ht="19.5" customHeight="1">
      <c r="A34" s="12" t="s">
        <v>43</v>
      </c>
      <c r="B34" s="13">
        <v>2</v>
      </c>
      <c r="C34" s="14">
        <v>2.27</v>
      </c>
      <c r="D34" s="15">
        <f>B34*C34</f>
        <v>4.54</v>
      </c>
    </row>
    <row r="35" spans="1:4" ht="19.5" customHeight="1">
      <c r="A35" s="12" t="s">
        <v>44</v>
      </c>
      <c r="B35" s="13">
        <v>5</v>
      </c>
      <c r="C35" s="14">
        <v>3.75</v>
      </c>
      <c r="D35" s="15">
        <f>B35*C35</f>
        <v>18.75</v>
      </c>
    </row>
    <row r="36" spans="1:4" ht="19.5" customHeight="1">
      <c r="A36" s="16" t="s">
        <v>45</v>
      </c>
      <c r="B36" s="17" t="s">
        <v>46</v>
      </c>
      <c r="C36" s="18">
        <v>1.34</v>
      </c>
      <c r="D36" s="19">
        <v>1.34</v>
      </c>
    </row>
    <row r="37" spans="1:4" ht="19.5" customHeight="1">
      <c r="A37" s="12" t="s">
        <v>47</v>
      </c>
      <c r="B37" s="13" t="s">
        <v>48</v>
      </c>
      <c r="C37" s="14" t="s">
        <v>9</v>
      </c>
      <c r="D37" s="15">
        <v>1.9</v>
      </c>
    </row>
    <row r="38" spans="1:4" ht="19.5" customHeight="1">
      <c r="A38" s="12" t="s">
        <v>49</v>
      </c>
      <c r="B38" s="13">
        <v>12</v>
      </c>
      <c r="C38" s="14">
        <v>1.24</v>
      </c>
      <c r="D38" s="15">
        <v>14.88</v>
      </c>
    </row>
    <row r="39" spans="1:256" s="20" customFormat="1" ht="19.5" customHeight="1">
      <c r="A39" s="16" t="s">
        <v>50</v>
      </c>
      <c r="B39" s="17">
        <v>0.65</v>
      </c>
      <c r="C39" s="18">
        <v>2</v>
      </c>
      <c r="D39" s="19">
        <f>B39*C39</f>
        <v>1.3</v>
      </c>
      <c r="IV39" s="23"/>
    </row>
    <row r="40" spans="1:4" ht="19.5" customHeight="1">
      <c r="A40" s="12" t="s">
        <v>51</v>
      </c>
      <c r="B40" s="13" t="s">
        <v>52</v>
      </c>
      <c r="C40" s="14">
        <v>4</v>
      </c>
      <c r="D40" s="15">
        <f>+2*4</f>
        <v>8</v>
      </c>
    </row>
    <row r="41" spans="1:4" ht="19.5" customHeight="1">
      <c r="A41" s="12" t="s">
        <v>53</v>
      </c>
      <c r="B41" s="13">
        <v>1.5</v>
      </c>
      <c r="C41" s="14">
        <v>2</v>
      </c>
      <c r="D41" s="15">
        <f>B41*C41</f>
        <v>3</v>
      </c>
    </row>
    <row r="42" spans="1:4" ht="19.5" customHeight="1">
      <c r="A42" s="12" t="s">
        <v>54</v>
      </c>
      <c r="B42" s="13">
        <v>1.6</v>
      </c>
      <c r="C42" s="14">
        <v>2</v>
      </c>
      <c r="D42" s="15">
        <f>B42*C42</f>
        <v>3.2</v>
      </c>
    </row>
    <row r="43" spans="1:4" ht="19.5" customHeight="1">
      <c r="A43" s="12" t="s">
        <v>55</v>
      </c>
      <c r="B43" s="13" t="s">
        <v>56</v>
      </c>
      <c r="C43" s="14">
        <v>8.95</v>
      </c>
      <c r="D43" s="15">
        <v>8.95</v>
      </c>
    </row>
    <row r="44" spans="1:4" ht="19.5" customHeight="1">
      <c r="A44" s="12" t="s">
        <v>57</v>
      </c>
      <c r="B44" s="13" t="s">
        <v>56</v>
      </c>
      <c r="C44" s="14">
        <v>7.6</v>
      </c>
      <c r="D44" s="15">
        <v>7.6</v>
      </c>
    </row>
    <row r="45" spans="1:4" ht="19.5" customHeight="1">
      <c r="A45" s="16" t="s">
        <v>58</v>
      </c>
      <c r="B45" s="13" t="s">
        <v>9</v>
      </c>
      <c r="C45" s="14" t="s">
        <v>9</v>
      </c>
      <c r="D45" s="19">
        <v>23.7</v>
      </c>
    </row>
    <row r="46" spans="1:4" ht="19.5" customHeight="1">
      <c r="A46" s="24"/>
      <c r="B46" s="25"/>
      <c r="C46" s="26"/>
      <c r="D46" s="27"/>
    </row>
    <row r="47" ht="15">
      <c r="D47" s="28">
        <f>SUM(D8:D45)</f>
        <v>457.2759999999999</v>
      </c>
    </row>
    <row r="49" spans="1:4" s="30" customFormat="1" ht="19.5" customHeight="1">
      <c r="A49" s="1"/>
      <c r="B49" s="12">
        <v>23</v>
      </c>
      <c r="C49" s="29">
        <v>20</v>
      </c>
      <c r="D49" s="28">
        <f>+C49*B49</f>
        <v>460</v>
      </c>
    </row>
    <row r="52" ht="15">
      <c r="D52" s="31">
        <f>+D49-D47</f>
        <v>2.7240000000001032</v>
      </c>
    </row>
    <row r="59" ht="15">
      <c r="F59" s="32"/>
    </row>
  </sheetData>
  <mergeCells count="1">
    <mergeCell ref="A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9"/>
  <sheetViews>
    <sheetView zoomScale="85" zoomScaleNormal="85" workbookViewId="0" topLeftCell="A1">
      <selection activeCell="B3" sqref="B3"/>
    </sheetView>
  </sheetViews>
  <sheetFormatPr defaultColWidth="11.421875" defaultRowHeight="12.75"/>
  <cols>
    <col min="1" max="1" width="11.57421875" style="5" customWidth="1"/>
    <col min="2" max="2" width="15.140625" style="5" customWidth="1"/>
    <col min="3" max="16384" width="11.57421875" style="5" customWidth="1"/>
  </cols>
  <sheetData>
    <row r="3" ht="22.5" customHeight="1">
      <c r="B3" s="33" t="s">
        <v>59</v>
      </c>
    </row>
    <row r="4" spans="1:3" ht="22.5" customHeight="1">
      <c r="A4" s="5">
        <v>1</v>
      </c>
      <c r="B4" s="34" t="s">
        <v>60</v>
      </c>
      <c r="C4" s="5">
        <v>20</v>
      </c>
    </row>
    <row r="5" spans="1:3" ht="22.5" customHeight="1">
      <c r="A5" s="5">
        <v>2</v>
      </c>
      <c r="B5" s="34" t="s">
        <v>61</v>
      </c>
      <c r="C5" s="5">
        <v>20</v>
      </c>
    </row>
    <row r="6" spans="1:3" ht="22.5" customHeight="1">
      <c r="A6" s="5">
        <v>3</v>
      </c>
      <c r="B6" s="34" t="s">
        <v>62</v>
      </c>
      <c r="C6" s="5">
        <v>20</v>
      </c>
    </row>
    <row r="7" spans="1:3" ht="22.5" customHeight="1">
      <c r="A7" s="5">
        <v>4</v>
      </c>
      <c r="B7" s="34" t="s">
        <v>63</v>
      </c>
      <c r="C7" s="5">
        <v>20</v>
      </c>
    </row>
    <row r="8" spans="1:3" ht="22.5" customHeight="1">
      <c r="A8" s="5">
        <v>5</v>
      </c>
      <c r="B8" s="34" t="s">
        <v>64</v>
      </c>
      <c r="C8" s="5">
        <v>20</v>
      </c>
    </row>
    <row r="9" spans="1:3" ht="22.5" customHeight="1">
      <c r="A9" s="5">
        <v>6</v>
      </c>
      <c r="B9" s="34" t="s">
        <v>65</v>
      </c>
      <c r="C9" s="5">
        <v>20</v>
      </c>
    </row>
    <row r="10" spans="1:3" ht="22.5" customHeight="1">
      <c r="A10" s="5">
        <v>7</v>
      </c>
      <c r="B10" s="34" t="s">
        <v>66</v>
      </c>
      <c r="C10" s="5">
        <v>20</v>
      </c>
    </row>
    <row r="11" spans="1:3" ht="22.5" customHeight="1">
      <c r="A11" s="5">
        <v>8</v>
      </c>
      <c r="B11" s="34" t="s">
        <v>67</v>
      </c>
      <c r="C11" s="5">
        <v>20</v>
      </c>
    </row>
    <row r="12" spans="1:3" ht="22.5" customHeight="1">
      <c r="A12" s="5">
        <v>9</v>
      </c>
      <c r="B12" s="34" t="s">
        <v>68</v>
      </c>
      <c r="C12" s="5">
        <v>20</v>
      </c>
    </row>
    <row r="13" spans="1:3" ht="22.5" customHeight="1">
      <c r="A13" s="5">
        <v>10</v>
      </c>
      <c r="B13" s="34" t="s">
        <v>69</v>
      </c>
      <c r="C13" s="5">
        <v>20</v>
      </c>
    </row>
    <row r="14" spans="1:3" ht="22.5" customHeight="1">
      <c r="A14" s="5">
        <v>11</v>
      </c>
      <c r="B14" s="34" t="s">
        <v>70</v>
      </c>
      <c r="C14" s="5">
        <v>20</v>
      </c>
    </row>
    <row r="15" spans="1:3" ht="22.5" customHeight="1">
      <c r="A15" s="5">
        <v>12</v>
      </c>
      <c r="B15" s="34" t="s">
        <v>71</v>
      </c>
      <c r="C15" s="5">
        <v>0</v>
      </c>
    </row>
    <row r="16" spans="1:3" ht="22.5" customHeight="1">
      <c r="A16" s="5">
        <v>13</v>
      </c>
      <c r="B16" s="34" t="s">
        <v>72</v>
      </c>
      <c r="C16" s="5">
        <v>20</v>
      </c>
    </row>
    <row r="17" spans="1:3" ht="22.5" customHeight="1">
      <c r="A17" s="5">
        <v>14</v>
      </c>
      <c r="B17" s="34" t="s">
        <v>73</v>
      </c>
      <c r="C17" s="5">
        <v>20</v>
      </c>
    </row>
    <row r="18" spans="1:3" ht="22.5" customHeight="1">
      <c r="A18" s="5">
        <v>15</v>
      </c>
      <c r="B18" s="34" t="s">
        <v>74</v>
      </c>
      <c r="C18" s="5">
        <v>20</v>
      </c>
    </row>
    <row r="19" spans="1:3" ht="22.5" customHeight="1">
      <c r="A19" s="5">
        <v>16</v>
      </c>
      <c r="B19" s="34" t="s">
        <v>75</v>
      </c>
      <c r="C19" s="5">
        <v>20</v>
      </c>
    </row>
    <row r="20" spans="1:3" ht="22.5" customHeight="1">
      <c r="A20" s="5">
        <v>17</v>
      </c>
      <c r="B20" s="34" t="s">
        <v>76</v>
      </c>
      <c r="C20" s="5">
        <v>20</v>
      </c>
    </row>
    <row r="21" spans="1:3" ht="22.5" customHeight="1">
      <c r="A21" s="5">
        <v>18</v>
      </c>
      <c r="B21" s="34" t="s">
        <v>77</v>
      </c>
      <c r="C21" s="5">
        <v>20</v>
      </c>
    </row>
    <row r="22" spans="1:3" ht="22.5" customHeight="1">
      <c r="A22" s="5">
        <v>19</v>
      </c>
      <c r="B22" s="34" t="s">
        <v>78</v>
      </c>
      <c r="C22" s="5">
        <v>20</v>
      </c>
    </row>
    <row r="23" spans="1:3" ht="22.5" customHeight="1">
      <c r="A23" s="5">
        <v>20</v>
      </c>
      <c r="B23" s="34" t="s">
        <v>79</v>
      </c>
      <c r="C23" s="5">
        <v>20</v>
      </c>
    </row>
    <row r="24" spans="1:3" ht="22.5" customHeight="1">
      <c r="A24" s="5">
        <v>21</v>
      </c>
      <c r="B24" s="34" t="s">
        <v>80</v>
      </c>
      <c r="C24" s="5">
        <v>20</v>
      </c>
    </row>
    <row r="25" spans="1:3" ht="22.5" customHeight="1">
      <c r="A25" s="5">
        <v>22</v>
      </c>
      <c r="B25" s="34" t="s">
        <v>81</v>
      </c>
      <c r="C25" s="5">
        <v>20</v>
      </c>
    </row>
    <row r="26" spans="1:4" ht="22.5" customHeight="1">
      <c r="A26" s="5">
        <v>23</v>
      </c>
      <c r="B26" s="34" t="s">
        <v>82</v>
      </c>
      <c r="C26">
        <v>20</v>
      </c>
      <c r="D26" s="5" t="s">
        <v>83</v>
      </c>
    </row>
    <row r="27" spans="1:4" ht="22.5" customHeight="1">
      <c r="A27" s="5">
        <v>24</v>
      </c>
      <c r="B27" s="34" t="s">
        <v>84</v>
      </c>
      <c r="C27" s="5">
        <v>20</v>
      </c>
      <c r="D27" s="5" t="s">
        <v>83</v>
      </c>
    </row>
    <row r="28" spans="1:4" ht="22.5" customHeight="1">
      <c r="A28" s="5">
        <v>25</v>
      </c>
      <c r="B28" s="34"/>
      <c r="C28" s="34" t="s">
        <v>73</v>
      </c>
      <c r="D28" s="5" t="s">
        <v>83</v>
      </c>
    </row>
    <row r="29" spans="1:5" ht="22.5" customHeight="1">
      <c r="A29" s="5">
        <v>26</v>
      </c>
      <c r="B29" s="34"/>
      <c r="C29" s="34" t="s">
        <v>85</v>
      </c>
      <c r="D29" s="5" t="s">
        <v>83</v>
      </c>
      <c r="E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1">
      <selection activeCell="A5" sqref="A5"/>
    </sheetView>
  </sheetViews>
  <sheetFormatPr defaultColWidth="11.421875" defaultRowHeight="12.75"/>
  <cols>
    <col min="1" max="1" width="33.421875" style="5" customWidth="1"/>
    <col min="2" max="2" width="17.00390625" style="35" customWidth="1"/>
    <col min="3" max="3" width="0" style="35" hidden="1" customWidth="1"/>
    <col min="4" max="4" width="17.421875" style="36" customWidth="1"/>
    <col min="5" max="16384" width="11.00390625" style="5" customWidth="1"/>
  </cols>
  <sheetData>
    <row r="1" spans="1:5" ht="14.25">
      <c r="A1" s="37" t="s">
        <v>86</v>
      </c>
      <c r="B1" s="38" t="s">
        <v>87</v>
      </c>
      <c r="C1" s="38" t="s">
        <v>88</v>
      </c>
      <c r="D1" s="39"/>
      <c r="E1" s="40"/>
    </row>
    <row r="2" spans="1:3" ht="14.25">
      <c r="A2" s="41"/>
      <c r="B2" s="42"/>
      <c r="C2" s="42"/>
    </row>
    <row r="3" spans="1:3" ht="14.25">
      <c r="A3" s="41"/>
      <c r="B3" s="42"/>
      <c r="C3" s="42"/>
    </row>
    <row r="4" spans="1:3" ht="14.25">
      <c r="A4" s="41"/>
      <c r="B4" s="42"/>
      <c r="C4" s="42"/>
    </row>
    <row r="5" spans="1:4" ht="14.25">
      <c r="A5" s="43" t="s">
        <v>89</v>
      </c>
      <c r="B5" s="35" t="s">
        <v>90</v>
      </c>
      <c r="D5" s="36" t="s">
        <v>91</v>
      </c>
    </row>
    <row r="6" spans="1:4" ht="14.25">
      <c r="A6" s="44" t="s">
        <v>92</v>
      </c>
      <c r="B6" s="45" t="s">
        <v>93</v>
      </c>
      <c r="C6" s="45"/>
      <c r="D6" s="46" t="s">
        <v>94</v>
      </c>
    </row>
    <row r="7" spans="1:4" ht="14.25">
      <c r="A7" s="44" t="s">
        <v>95</v>
      </c>
      <c r="B7" s="45" t="s">
        <v>96</v>
      </c>
      <c r="C7" s="45"/>
      <c r="D7" s="46" t="s">
        <v>16</v>
      </c>
    </row>
    <row r="8" spans="1:4" ht="14.25">
      <c r="A8" s="44" t="s">
        <v>97</v>
      </c>
      <c r="B8" s="45" t="s">
        <v>98</v>
      </c>
      <c r="C8" s="47">
        <v>40159</v>
      </c>
      <c r="D8" s="46" t="s">
        <v>16</v>
      </c>
    </row>
    <row r="9" spans="1:4" ht="14.25">
      <c r="A9" s="44" t="s">
        <v>99</v>
      </c>
      <c r="B9" s="45" t="s">
        <v>100</v>
      </c>
      <c r="C9" s="47">
        <v>40150</v>
      </c>
      <c r="D9" s="46" t="s">
        <v>16</v>
      </c>
    </row>
    <row r="10" spans="1:4" ht="14.25">
      <c r="A10" s="44" t="s">
        <v>101</v>
      </c>
      <c r="B10" s="45" t="s">
        <v>102</v>
      </c>
      <c r="C10" s="45"/>
      <c r="D10" s="46">
        <v>10</v>
      </c>
    </row>
    <row r="11" spans="1:4" ht="14.25">
      <c r="A11" s="44" t="s">
        <v>103</v>
      </c>
      <c r="B11" s="45" t="s">
        <v>104</v>
      </c>
      <c r="C11" s="45"/>
      <c r="D11" s="46" t="s">
        <v>16</v>
      </c>
    </row>
    <row r="12" spans="1:4" ht="14.25">
      <c r="A12" s="44" t="s">
        <v>105</v>
      </c>
      <c r="B12" s="45" t="s">
        <v>106</v>
      </c>
      <c r="C12" s="45"/>
      <c r="D12" s="46" t="s">
        <v>16</v>
      </c>
    </row>
    <row r="13" spans="1:4" ht="14.25">
      <c r="A13" s="44" t="s">
        <v>107</v>
      </c>
      <c r="B13" s="45" t="s">
        <v>108</v>
      </c>
      <c r="C13" s="45"/>
      <c r="D13" s="46" t="s">
        <v>16</v>
      </c>
    </row>
    <row r="14" spans="1:4" ht="14.25">
      <c r="A14" s="44" t="s">
        <v>109</v>
      </c>
      <c r="B14" s="45" t="s">
        <v>110</v>
      </c>
      <c r="C14" s="48">
        <v>41029</v>
      </c>
      <c r="D14" s="46" t="s">
        <v>16</v>
      </c>
    </row>
    <row r="15" spans="1:4" ht="14.25">
      <c r="A15" s="44" t="s">
        <v>111</v>
      </c>
      <c r="B15" s="45" t="s">
        <v>112</v>
      </c>
      <c r="C15" s="45"/>
      <c r="D15" s="46" t="s">
        <v>16</v>
      </c>
    </row>
    <row r="16" spans="1:4" ht="14.25">
      <c r="A16" s="44" t="s">
        <v>39</v>
      </c>
      <c r="B16" s="45" t="s">
        <v>113</v>
      </c>
      <c r="C16" s="45" t="s">
        <v>114</v>
      </c>
      <c r="D16" s="46">
        <v>3</v>
      </c>
    </row>
    <row r="17" spans="1:4" ht="14.25">
      <c r="A17" s="44" t="s">
        <v>115</v>
      </c>
      <c r="B17" s="45" t="s">
        <v>116</v>
      </c>
      <c r="C17" s="47">
        <v>40123</v>
      </c>
      <c r="D17" s="46" t="s">
        <v>16</v>
      </c>
    </row>
    <row r="18" spans="1:4" ht="14.25">
      <c r="A18" s="44" t="s">
        <v>117</v>
      </c>
      <c r="B18" s="45" t="s">
        <v>100</v>
      </c>
      <c r="C18" s="47">
        <v>40098</v>
      </c>
      <c r="D18" s="46" t="s">
        <v>16</v>
      </c>
    </row>
    <row r="19" spans="1:4" ht="14.25">
      <c r="A19" s="44" t="s">
        <v>118</v>
      </c>
      <c r="B19" s="45">
        <v>5</v>
      </c>
      <c r="C19" s="45"/>
      <c r="D19" s="46">
        <v>5</v>
      </c>
    </row>
    <row r="20" spans="1:4" ht="14.25">
      <c r="A20" s="44" t="s">
        <v>119</v>
      </c>
      <c r="B20" s="45" t="s">
        <v>120</v>
      </c>
      <c r="C20" s="45"/>
      <c r="D20" s="46" t="s">
        <v>16</v>
      </c>
    </row>
    <row r="21" spans="1:4" ht="14.25">
      <c r="A21" s="44" t="s">
        <v>121</v>
      </c>
      <c r="B21" s="45" t="s">
        <v>122</v>
      </c>
      <c r="C21" s="45"/>
      <c r="D21" s="46" t="s">
        <v>16</v>
      </c>
    </row>
    <row r="22" spans="1:4" ht="14.25">
      <c r="A22" s="44" t="s">
        <v>12</v>
      </c>
      <c r="B22" s="45" t="s">
        <v>104</v>
      </c>
      <c r="C22" s="45"/>
      <c r="D22" s="46"/>
    </row>
    <row r="23" spans="1:4" ht="14.25">
      <c r="A23" s="44" t="s">
        <v>123</v>
      </c>
      <c r="B23" s="45" t="s">
        <v>124</v>
      </c>
      <c r="C23" s="45"/>
      <c r="D23" s="46" t="s">
        <v>16</v>
      </c>
    </row>
    <row r="24" spans="1:4" ht="14.25">
      <c r="A24" s="44" t="s">
        <v>125</v>
      </c>
      <c r="B24" s="45" t="s">
        <v>126</v>
      </c>
      <c r="C24" s="47">
        <v>40092</v>
      </c>
      <c r="D24" s="46" t="s">
        <v>16</v>
      </c>
    </row>
    <row r="25" spans="1:4" ht="14.25">
      <c r="A25" s="44" t="s">
        <v>127</v>
      </c>
      <c r="B25" s="45" t="s">
        <v>128</v>
      </c>
      <c r="C25" s="45"/>
      <c r="D25" s="46" t="s">
        <v>16</v>
      </c>
    </row>
    <row r="26" spans="1:4" ht="14.25">
      <c r="A26" s="44" t="s">
        <v>129</v>
      </c>
      <c r="B26" s="45" t="s">
        <v>130</v>
      </c>
      <c r="C26" s="47">
        <v>40120</v>
      </c>
      <c r="D26" s="46" t="s">
        <v>16</v>
      </c>
    </row>
    <row r="27" spans="1:4" ht="14.25">
      <c r="A27" s="44" t="s">
        <v>131</v>
      </c>
      <c r="B27" s="45" t="s">
        <v>104</v>
      </c>
      <c r="C27" s="45"/>
      <c r="D27" s="46" t="s">
        <v>16</v>
      </c>
    </row>
    <row r="28" spans="1:4" ht="14.25">
      <c r="A28" s="44" t="s">
        <v>132</v>
      </c>
      <c r="B28" s="45" t="s">
        <v>133</v>
      </c>
      <c r="C28" s="45"/>
      <c r="D28" s="46" t="s">
        <v>16</v>
      </c>
    </row>
    <row r="29" spans="1:4" ht="14.25">
      <c r="A29" s="44" t="s">
        <v>134</v>
      </c>
      <c r="B29" s="45" t="s">
        <v>133</v>
      </c>
      <c r="C29" s="45"/>
      <c r="D29" s="46" t="s">
        <v>16</v>
      </c>
    </row>
    <row r="30" spans="1:4" ht="14.25">
      <c r="A30" s="44" t="s">
        <v>135</v>
      </c>
      <c r="B30" s="45" t="s">
        <v>100</v>
      </c>
      <c r="C30" s="49">
        <v>41061</v>
      </c>
      <c r="D30" s="46" t="s">
        <v>16</v>
      </c>
    </row>
    <row r="31" spans="1:4" ht="14.25">
      <c r="A31" s="44" t="s">
        <v>136</v>
      </c>
      <c r="B31" s="45" t="s">
        <v>104</v>
      </c>
      <c r="C31" s="45"/>
      <c r="D31" s="46" t="s">
        <v>16</v>
      </c>
    </row>
    <row r="32" spans="1:4" ht="14.25">
      <c r="A32" s="44" t="s">
        <v>137</v>
      </c>
      <c r="B32" s="45" t="s">
        <v>138</v>
      </c>
      <c r="C32" s="45"/>
      <c r="D32" s="46" t="s">
        <v>16</v>
      </c>
    </row>
    <row r="33" spans="1:4" ht="14.25">
      <c r="A33" s="44" t="s">
        <v>139</v>
      </c>
      <c r="B33" s="45" t="s">
        <v>140</v>
      </c>
      <c r="C33" s="45"/>
      <c r="D33" s="46" t="s">
        <v>16</v>
      </c>
    </row>
    <row r="34" spans="1:4" ht="14.25">
      <c r="A34" s="44" t="s">
        <v>141</v>
      </c>
      <c r="B34" s="45" t="s">
        <v>140</v>
      </c>
      <c r="C34" s="45"/>
      <c r="D34" s="46" t="s">
        <v>16</v>
      </c>
    </row>
    <row r="35" spans="1:4" ht="14.25">
      <c r="A35" s="44" t="s">
        <v>142</v>
      </c>
      <c r="B35" s="45" t="s">
        <v>143</v>
      </c>
      <c r="C35" s="47">
        <v>40066</v>
      </c>
      <c r="D35" s="46" t="s">
        <v>16</v>
      </c>
    </row>
    <row r="36" spans="1:4" ht="14.25">
      <c r="A36" s="44" t="s">
        <v>144</v>
      </c>
      <c r="B36" s="45"/>
      <c r="C36" s="45"/>
      <c r="D36" s="46" t="s">
        <v>16</v>
      </c>
    </row>
    <row r="37" spans="1:4" ht="14.25">
      <c r="A37" s="44" t="s">
        <v>145</v>
      </c>
      <c r="B37" s="45" t="s">
        <v>146</v>
      </c>
      <c r="C37" s="47">
        <v>40127</v>
      </c>
      <c r="D37" s="46" t="s">
        <v>16</v>
      </c>
    </row>
    <row r="38" spans="1:4" ht="14.25">
      <c r="A38" s="44" t="s">
        <v>147</v>
      </c>
      <c r="B38" s="45" t="s">
        <v>148</v>
      </c>
      <c r="C38" s="45"/>
      <c r="D38" s="46" t="s">
        <v>16</v>
      </c>
    </row>
    <row r="39" spans="1:4" ht="14.25">
      <c r="A39" s="44" t="s">
        <v>149</v>
      </c>
      <c r="B39" s="45" t="s">
        <v>150</v>
      </c>
      <c r="C39" s="45"/>
      <c r="D39" s="46" t="s">
        <v>16</v>
      </c>
    </row>
    <row r="40" spans="1:4" ht="14.25">
      <c r="A40" s="44" t="s">
        <v>151</v>
      </c>
      <c r="B40" s="45" t="s">
        <v>152</v>
      </c>
      <c r="C40" s="45"/>
      <c r="D40" s="46" t="s">
        <v>16</v>
      </c>
    </row>
    <row r="41" spans="1:4" ht="14.25">
      <c r="A41" s="44" t="s">
        <v>153</v>
      </c>
      <c r="B41" s="45" t="s">
        <v>154</v>
      </c>
      <c r="C41" s="45"/>
      <c r="D41" s="46" t="s">
        <v>16</v>
      </c>
    </row>
    <row r="42" spans="1:4" ht="14.25">
      <c r="A42" s="44"/>
      <c r="B42" s="45"/>
      <c r="C42" s="45"/>
      <c r="D42" s="46"/>
    </row>
    <row r="43" spans="1:3" ht="14.25">
      <c r="A43" s="44"/>
      <c r="B43" s="45"/>
      <c r="C43" s="45"/>
    </row>
    <row r="47" ht="14.25">
      <c r="A47" s="5" t="s">
        <v>155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